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275" windowHeight="14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<sst xmlns="http://schemas.openxmlformats.org/spreadsheetml/2006/main" count="156" uniqueCount="155">
  <si>
    <t>Emerald Community Centre</t>
  </si>
  <si>
    <t>Comparative Income Statement</t>
  </si>
  <si>
    <t xml:space="preserve"> </t>
  </si>
  <si>
    <t>Actual 11/01/2008 to 12/31/2008</t>
  </si>
  <si>
    <t>Actual 11/01/2009 to 12/31/2009</t>
  </si>
  <si>
    <t>Difference</t>
  </si>
  <si>
    <t>REVENUE</t>
  </si>
  <si>
    <t>Sales Revenue</t>
  </si>
  <si>
    <t>Admission: Beach Party</t>
  </si>
  <si>
    <t>Admission: Fashion Show</t>
  </si>
  <si>
    <t>Admission: Decorating Show</t>
  </si>
  <si>
    <t>Admission: Live Pub Entertainment</t>
  </si>
  <si>
    <t>Admission: Festival</t>
  </si>
  <si>
    <t>Admission Craft Fair</t>
  </si>
  <si>
    <t>Admission: Cards</t>
  </si>
  <si>
    <t>Admission: live Entertainment banqu</t>
  </si>
  <si>
    <t>Home Tour</t>
  </si>
  <si>
    <t>Total Admission</t>
  </si>
  <si>
    <t>Bar: Pub</t>
  </si>
  <si>
    <t>Bar: Booked Event</t>
  </si>
  <si>
    <t>Bar: Special Event</t>
  </si>
  <si>
    <t>Total Bar Sales</t>
  </si>
  <si>
    <t>Grill: Pub</t>
  </si>
  <si>
    <t>Grill: Booked Event</t>
  </si>
  <si>
    <t>Grill: Special Meals</t>
  </si>
  <si>
    <t>Grill: Catering</t>
  </si>
  <si>
    <t>Total Grill Sales</t>
  </si>
  <si>
    <t>Registration - Junk Yard Wars</t>
  </si>
  <si>
    <t>Total Registration</t>
  </si>
  <si>
    <t>Donations</t>
  </si>
  <si>
    <t>Goldrush</t>
  </si>
  <si>
    <t>Apparell</t>
  </si>
  <si>
    <t>Lotteries</t>
  </si>
  <si>
    <t>Sponsorship</t>
  </si>
  <si>
    <t>Street Lights</t>
  </si>
  <si>
    <t>Government Programs</t>
  </si>
  <si>
    <t>GST</t>
  </si>
  <si>
    <t>Rentals: Weddings</t>
  </si>
  <si>
    <t>Rental: Station</t>
  </si>
  <si>
    <t>Rentals: Meetings</t>
  </si>
  <si>
    <t>Rentals: Family Parties</t>
  </si>
  <si>
    <t>Rentals: Business Parties</t>
  </si>
  <si>
    <t>Rentals: Tent</t>
  </si>
  <si>
    <t>Rentals: Tables &amp; Chairs</t>
  </si>
  <si>
    <t>Rental - Craft Tables</t>
  </si>
  <si>
    <t>Rentals: Classes</t>
  </si>
  <si>
    <t>Rentals: Other</t>
  </si>
  <si>
    <t>Total Rentals</t>
  </si>
  <si>
    <t>Pop Vendor Sales</t>
  </si>
  <si>
    <t>Sales Returns</t>
  </si>
  <si>
    <t>Sales Discounts</t>
  </si>
  <si>
    <t>Net Sales</t>
  </si>
  <si>
    <t>Other Revenue</t>
  </si>
  <si>
    <t>Freight Revenue</t>
  </si>
  <si>
    <t>Adjustments</t>
  </si>
  <si>
    <t>Interest Revenue</t>
  </si>
  <si>
    <t>Gratuity Received</t>
  </si>
  <si>
    <t>Miscellaneous Revenue</t>
  </si>
  <si>
    <t>Total Other Revenue</t>
  </si>
  <si>
    <t>TOTAL REVENUE</t>
  </si>
  <si>
    <t>EXPENSE</t>
  </si>
  <si>
    <t>Cost of Goods Sold</t>
  </si>
  <si>
    <t>Bar: Alcohol Cost</t>
  </si>
  <si>
    <t>Bar: Mix Cost</t>
  </si>
  <si>
    <t>Bar: Snack Food Cost</t>
  </si>
  <si>
    <t>Bar: Supplies</t>
  </si>
  <si>
    <t>Net Bar Purchases</t>
  </si>
  <si>
    <t>Grill: Pub Food Cost</t>
  </si>
  <si>
    <t>Grill: Special Event Food Cost</t>
  </si>
  <si>
    <t>Grill: Catering Food Cost</t>
  </si>
  <si>
    <t>Grill: Supplies</t>
  </si>
  <si>
    <t>Net Grill Purchases</t>
  </si>
  <si>
    <t>Pop Vendor Cost</t>
  </si>
  <si>
    <t>Inventory Variance</t>
  </si>
  <si>
    <t>Item Assembly Costs</t>
  </si>
  <si>
    <t>Adjustment Write-off</t>
  </si>
  <si>
    <t>Transfer Costs</t>
  </si>
  <si>
    <t>Purchases</t>
  </si>
  <si>
    <t>Purchase Returns</t>
  </si>
  <si>
    <t>New Account</t>
  </si>
  <si>
    <t>Repairs &amp; Maintenance Station</t>
  </si>
  <si>
    <t>Apparel</t>
  </si>
  <si>
    <t>Purchase Discounts</t>
  </si>
  <si>
    <t>Net Purchases</t>
  </si>
  <si>
    <t>Freight Expense</t>
  </si>
  <si>
    <t>Total Cost of Goods Sold</t>
  </si>
  <si>
    <t>Payroll Expenses</t>
  </si>
  <si>
    <t>Wages &amp; Salaries</t>
  </si>
  <si>
    <t>EI Expense</t>
  </si>
  <si>
    <t>CPP Expense</t>
  </si>
  <si>
    <t>WCB Expense</t>
  </si>
  <si>
    <t>User-Defined Expense 1 Expense</t>
  </si>
  <si>
    <t>User-Defined Expense 2 Expense</t>
  </si>
  <si>
    <t>User-Defined Expense 3 Expense</t>
  </si>
  <si>
    <t>User-Defined Expense 4 Expense</t>
  </si>
  <si>
    <t>User-Defined Expense 5 Expense</t>
  </si>
  <si>
    <t>Employee Benefits</t>
  </si>
  <si>
    <t>Total Payroll Expense</t>
  </si>
  <si>
    <t>General &amp; Administrative Expenses</t>
  </si>
  <si>
    <t>Credit Union Charges</t>
  </si>
  <si>
    <t>Credit &amp; Debit Charges</t>
  </si>
  <si>
    <t>Total Bank Charges</t>
  </si>
  <si>
    <t>Bank Charges</t>
  </si>
  <si>
    <t>Waste Removal</t>
  </si>
  <si>
    <t>Satellite TV</t>
  </si>
  <si>
    <t>Propane</t>
  </si>
  <si>
    <t>Furnace Oil</t>
  </si>
  <si>
    <t>Telephone</t>
  </si>
  <si>
    <t>Electricity: Sign</t>
  </si>
  <si>
    <t>Electricity: Community Centre</t>
  </si>
  <si>
    <t>Electricity: Festival</t>
  </si>
  <si>
    <t>Electricity: Street Lights</t>
  </si>
  <si>
    <t>Total Utilities</t>
  </si>
  <si>
    <t>Grass Cutting</t>
  </si>
  <si>
    <t>Snow Removal</t>
  </si>
  <si>
    <t>Landscaping</t>
  </si>
  <si>
    <t>Equipment</t>
  </si>
  <si>
    <t>Security</t>
  </si>
  <si>
    <t>Honourarium: Bar</t>
  </si>
  <si>
    <t>Honourarium: Grill</t>
  </si>
  <si>
    <t>Honourarium: Manager</t>
  </si>
  <si>
    <t>Total Services</t>
  </si>
  <si>
    <t>Heat  A/C Repair</t>
  </si>
  <si>
    <t>Floor Refinisher</t>
  </si>
  <si>
    <t>Repairs &amp; Maintenance - Community C</t>
  </si>
  <si>
    <t>Electrician</t>
  </si>
  <si>
    <t>Plumber</t>
  </si>
  <si>
    <t>Refrigeration</t>
  </si>
  <si>
    <t>Carpenter</t>
  </si>
  <si>
    <t>Hardware</t>
  </si>
  <si>
    <t>Renovation Supplies</t>
  </si>
  <si>
    <t>Supplies</t>
  </si>
  <si>
    <t>Propane Repair</t>
  </si>
  <si>
    <t>Total Repairs &amp; Maintenance</t>
  </si>
  <si>
    <t>Office Supplies</t>
  </si>
  <si>
    <t>Fees / Licenses</t>
  </si>
  <si>
    <t>Decorations</t>
  </si>
  <si>
    <t>Volunteer Appreciation</t>
  </si>
  <si>
    <t>Prizes / Donations / Gifts</t>
  </si>
  <si>
    <t>Entertainment: Festival</t>
  </si>
  <si>
    <t>Entertainment: Pub</t>
  </si>
  <si>
    <t>Entertainment: Banquet Room</t>
  </si>
  <si>
    <t>Total Entertainment</t>
  </si>
  <si>
    <t>Postage</t>
  </si>
  <si>
    <t>Advertising</t>
  </si>
  <si>
    <t>Property Tax</t>
  </si>
  <si>
    <t>Loan Interest</t>
  </si>
  <si>
    <t>Loan Principal Payments</t>
  </si>
  <si>
    <t>Insurance</t>
  </si>
  <si>
    <t>Rentals</t>
  </si>
  <si>
    <t>Travel &amp; Entertainment</t>
  </si>
  <si>
    <t>Total General &amp; Admin. Expenses</t>
  </si>
  <si>
    <t>TOTAL EXPENSE</t>
  </si>
  <si>
    <t>NET INCOME</t>
  </si>
  <si>
    <t>Generated On: 01/14/2010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</si>
</sst>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-#,##0.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0" xfId="0" applyNumberFormat="1" applyFont="1" applyAlignment="1">
      <alignment horizontal="left"/>
    </xf>
    <xf numFmtId="0" fontId="37" fillId="0" borderId="0" xfId="0" applyNumberFormat="1" applyFont="1" applyAlignment="1">
      <alignment horizontal="left"/>
    </xf>
    <xf numFmtId="0" fontId="37" fillId="0" borderId="10" xfId="0" applyNumberFormat="1" applyFont="1" applyBorder="1" applyAlignment="1">
      <alignment horizontal="center"/>
    </xf>
    <xf numFmtId="0" fontId="37" fillId="0" borderId="10" xfId="0" applyNumberFormat="1" applyFont="1" applyBorder="1" applyAlignment="1">
      <alignment horizontal="right"/>
    </xf>
    <xf numFmtId="164" fontId="37" fillId="0" borderId="0" xfId="0" applyNumberFormat="1" applyFont="1" applyAlignment="1">
      <alignment horizontal="right"/>
    </xf>
    <xf numFmtId="164" fontId="37" fillId="0" borderId="10" xfId="0" applyNumberFormat="1" applyFont="1" applyBorder="1" applyAlignment="1">
      <alignment horizontal="right"/>
    </xf>
    <xf numFmtId="164" fontId="37" fillId="0" borderId="11" xfId="0" applyNumberFormat="1" applyFont="1" applyBorder="1" applyAlignment="1">
      <alignment horizontal="right"/>
    </xf>
    <xf numFmtId="164" fontId="37" fillId="0" borderId="12" xfId="0" applyNumberFormat="1" applyFont="1" applyBorder="1" applyAlignment="1">
      <alignment horizontal="right"/>
    </xf>
    <xf numFmtId="0" fontId="36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9.421875" style="0" bestFit="1" customWidth="1"/>
    <col min="2" max="2" width="23.8515625" style="0" bestFit="1" customWidth="1"/>
    <col min="3" max="3" width="8.28125" style="0" bestFit="1" customWidth="1"/>
    <col min="4" max="4" width="23.8515625" style="0" bestFit="1" customWidth="1"/>
    <col min="5" max="5" width="7.421875" style="0" bestFit="1" customWidth="1"/>
    <col min="6" max="6" width="8.28125" style="0" bestFit="1" customWidth="1"/>
    <col min="7" max="7" width="9.71093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1" t="s">
        <v>1</v>
      </c>
      <c r="B2" s="1"/>
      <c r="C2" s="1"/>
      <c r="D2" s="1"/>
      <c r="E2" s="1"/>
      <c r="F2" s="1"/>
      <c r="G2" s="1"/>
    </row>
    <row r="3" spans="1:7" ht="15">
      <c r="A3" s="1"/>
      <c r="B3" s="1"/>
      <c r="C3" s="1"/>
      <c r="D3" s="1"/>
      <c r="E3" s="1"/>
      <c r="F3" s="1"/>
      <c r="G3" s="1"/>
    </row>
    <row r="4" spans="1:6" ht="15">
      <c r="A4" s="2" t="s">
        <v>2</v>
      </c>
      <c r="B4" s="3" t="s">
        <v>3</v>
      </c>
      <c r="C4" s="2"/>
      <c r="D4" s="3" t="s">
        <v>4</v>
      </c>
      <c r="E4" s="2"/>
      <c r="F4" s="4" t="s">
        <v>5</v>
      </c>
    </row>
    <row r="5" ht="15">
      <c r="A5" s="1" t="s">
        <v>6</v>
      </c>
    </row>
    <row r="7" ht="15">
      <c r="A7" s="1" t="s">
        <v>7</v>
      </c>
    </row>
    <row r="8" spans="1:6" ht="15">
      <c r="A8" s="2" t="s">
        <v>8</v>
      </c>
      <c r="B8" s="5">
        <v>0</v>
      </c>
      <c r="C8" s="2"/>
      <c r="D8" s="5">
        <v>0</v>
      </c>
      <c r="E8" s="2"/>
      <c r="F8" s="5">
        <f>(B8+C8)-(D8+E8)</f>
        <v>0</v>
      </c>
    </row>
    <row r="9" spans="1:6" ht="15">
      <c r="A9" s="2" t="s">
        <v>9</v>
      </c>
      <c r="B9" s="5">
        <v>0</v>
      </c>
      <c r="C9" s="2"/>
      <c r="D9" s="5">
        <v>0</v>
      </c>
      <c r="E9" s="2"/>
      <c r="F9" s="5">
        <f>(B9+C9)-(D9+E9)</f>
        <v>0</v>
      </c>
    </row>
    <row r="10" spans="1:6" ht="15">
      <c r="A10" s="2" t="s">
        <v>10</v>
      </c>
      <c r="B10" s="5">
        <v>0</v>
      </c>
      <c r="C10" s="2"/>
      <c r="D10" s="5">
        <v>0</v>
      </c>
      <c r="E10" s="2"/>
      <c r="F10" s="5">
        <f>(B10+C10)-(D10+E10)</f>
        <v>0</v>
      </c>
    </row>
    <row r="11" spans="1:6" ht="15">
      <c r="A11" s="2" t="s">
        <v>11</v>
      </c>
      <c r="B11" s="5">
        <v>0</v>
      </c>
      <c r="C11" s="2"/>
      <c r="D11" s="5">
        <v>0</v>
      </c>
      <c r="E11" s="2"/>
      <c r="F11" s="5">
        <f>(B11+C11)-(D11+E11)</f>
        <v>0</v>
      </c>
    </row>
    <row r="12" spans="1:6" ht="15">
      <c r="A12" s="2" t="s">
        <v>12</v>
      </c>
      <c r="B12" s="5">
        <v>0</v>
      </c>
      <c r="C12" s="2"/>
      <c r="D12" s="5">
        <v>0</v>
      </c>
      <c r="E12" s="2"/>
      <c r="F12" s="5">
        <f>(B12+C12)-(D12+E12)</f>
        <v>0</v>
      </c>
    </row>
    <row r="13" spans="1:6" ht="15">
      <c r="A13" s="2" t="s">
        <v>13</v>
      </c>
      <c r="B13" s="5">
        <v>0</v>
      </c>
      <c r="C13" s="2"/>
      <c r="D13" s="5">
        <v>0</v>
      </c>
      <c r="E13" s="2"/>
      <c r="F13" s="5">
        <f>(B13+C13)-(D13+E13)</f>
        <v>0</v>
      </c>
    </row>
    <row r="14" spans="1:6" ht="15">
      <c r="A14" s="2" t="s">
        <v>14</v>
      </c>
      <c r="B14" s="5">
        <v>0</v>
      </c>
      <c r="C14" s="2"/>
      <c r="D14" s="5">
        <v>0</v>
      </c>
      <c r="E14" s="2"/>
      <c r="F14" s="5">
        <f>(B14+C14)-(D14+E14)</f>
        <v>0</v>
      </c>
    </row>
    <row r="15" spans="1:6" ht="15">
      <c r="A15" s="2" t="s">
        <v>15</v>
      </c>
      <c r="B15" s="5">
        <v>0</v>
      </c>
      <c r="C15" s="2"/>
      <c r="D15" s="5">
        <v>0</v>
      </c>
      <c r="E15" s="2"/>
      <c r="F15" s="5">
        <f>(B15+C15)-(D15+E15)</f>
        <v>0</v>
      </c>
    </row>
    <row r="16" spans="1:6" ht="15">
      <c r="A16" s="2" t="s">
        <v>16</v>
      </c>
      <c r="B16" s="6">
        <v>0</v>
      </c>
      <c r="C16" s="2"/>
      <c r="D16" s="6">
        <v>0</v>
      </c>
      <c r="E16" s="2"/>
      <c r="F16" s="5">
        <f>(B16+C16)-(D16+E16)</f>
        <v>0</v>
      </c>
    </row>
    <row r="17" spans="1:6" ht="15">
      <c r="A17" s="2" t="s">
        <v>17</v>
      </c>
      <c r="B17" s="2"/>
      <c r="C17" s="5">
        <f>(B8+B9+B10+B11+B12+B13+B14+B15+B16)</f>
        <v>0</v>
      </c>
      <c r="D17" s="2"/>
      <c r="E17" s="5">
        <f>(D8+D9+D10+D11+D12+D13+D14+D15+D16)</f>
        <v>0</v>
      </c>
      <c r="F17" s="5">
        <f>(B17+C17)-(D17+E17)</f>
        <v>0</v>
      </c>
    </row>
    <row r="18" spans="1:6" ht="15">
      <c r="A18" s="2" t="s">
        <v>18</v>
      </c>
      <c r="B18" s="5">
        <v>2353.36</v>
      </c>
      <c r="C18" s="2"/>
      <c r="D18" s="5">
        <v>1935.72</v>
      </c>
      <c r="E18" s="2"/>
      <c r="F18" s="5">
        <f>(B18+C18)-(D18+E18)</f>
        <v>417.6400000000001</v>
      </c>
    </row>
    <row r="19" spans="1:6" ht="15">
      <c r="A19" s="2" t="s">
        <v>19</v>
      </c>
      <c r="B19" s="5">
        <v>980.84</v>
      </c>
      <c r="C19" s="2"/>
      <c r="D19" s="5">
        <v>2573.54</v>
      </c>
      <c r="E19" s="2"/>
      <c r="F19" s="5">
        <f>(B19+C19)-(D19+E19)</f>
        <v>-1592.6999999999998</v>
      </c>
    </row>
    <row r="20" spans="1:6" ht="15">
      <c r="A20" s="2" t="s">
        <v>20</v>
      </c>
      <c r="B20" s="6">
        <v>0</v>
      </c>
      <c r="C20" s="2"/>
      <c r="D20" s="6">
        <v>0</v>
      </c>
      <c r="E20" s="2"/>
      <c r="F20" s="5">
        <f>(B20+C20)-(D20+E20)</f>
        <v>0</v>
      </c>
    </row>
    <row r="21" spans="1:6" ht="15">
      <c r="A21" s="2" t="s">
        <v>21</v>
      </c>
      <c r="B21" s="2"/>
      <c r="C21" s="5">
        <f>(B18+B19+B20)</f>
        <v>3334.2000000000003</v>
      </c>
      <c r="D21" s="2"/>
      <c r="E21" s="5">
        <f>(D18+D19+D20)</f>
        <v>4509.26</v>
      </c>
      <c r="F21" s="5">
        <f>(B21+C21)-(D21+E21)</f>
        <v>-1175.06</v>
      </c>
    </row>
    <row r="22" spans="1:6" ht="15">
      <c r="A22" s="2" t="s">
        <v>22</v>
      </c>
      <c r="B22" s="5">
        <v>1968.58</v>
      </c>
      <c r="C22" s="2"/>
      <c r="D22" s="5">
        <v>2075.8</v>
      </c>
      <c r="E22" s="2"/>
      <c r="F22" s="5">
        <f>(B22+C22)-(D22+E22)</f>
        <v>-107.22000000000025</v>
      </c>
    </row>
    <row r="23" spans="1:6" ht="15">
      <c r="A23" s="2" t="s">
        <v>23</v>
      </c>
      <c r="B23" s="5">
        <v>114.29</v>
      </c>
      <c r="C23" s="2"/>
      <c r="D23" s="5">
        <v>0</v>
      </c>
      <c r="E23" s="2"/>
      <c r="F23" s="5">
        <f>(B23+C23)-(D23+E23)</f>
        <v>114.29</v>
      </c>
    </row>
    <row r="24" spans="1:6" ht="15">
      <c r="A24" s="2" t="s">
        <v>24</v>
      </c>
      <c r="B24" s="5">
        <v>0</v>
      </c>
      <c r="C24" s="2"/>
      <c r="D24" s="5">
        <v>0</v>
      </c>
      <c r="E24" s="2"/>
      <c r="F24" s="5">
        <f>(B24+C24)-(D24+E24)</f>
        <v>0</v>
      </c>
    </row>
    <row r="25" spans="1:6" ht="15">
      <c r="A25" s="2" t="s">
        <v>25</v>
      </c>
      <c r="B25" s="6">
        <v>-4.78</v>
      </c>
      <c r="C25" s="2"/>
      <c r="D25" s="6">
        <v>0</v>
      </c>
      <c r="E25" s="2"/>
      <c r="F25" s="5">
        <f>(B25+C25)-(D25+E25)</f>
        <v>-4.78</v>
      </c>
    </row>
    <row r="26" spans="1:6" ht="15">
      <c r="A26" s="2" t="s">
        <v>26</v>
      </c>
      <c r="B26" s="2"/>
      <c r="C26" s="5">
        <f>(B22+B23+B24+B25)</f>
        <v>2078.0899999999997</v>
      </c>
      <c r="D26" s="2"/>
      <c r="E26" s="5">
        <f>(D22+D23+D24+D25)</f>
        <v>2075.8</v>
      </c>
      <c r="F26" s="5">
        <f>(B26+C26)-(D26+E26)</f>
        <v>2.289999999999509</v>
      </c>
    </row>
    <row r="27" spans="1:6" ht="15">
      <c r="A27" s="2" t="s">
        <v>27</v>
      </c>
      <c r="B27" s="6">
        <v>0</v>
      </c>
      <c r="C27" s="2"/>
      <c r="D27" s="6">
        <v>0</v>
      </c>
      <c r="E27" s="2"/>
      <c r="F27" s="5">
        <f>(B27+C27)-(D27+E27)</f>
        <v>0</v>
      </c>
    </row>
    <row r="28" spans="1:6" ht="15">
      <c r="A28" s="2" t="s">
        <v>28</v>
      </c>
      <c r="B28" s="2"/>
      <c r="C28" s="5">
        <f>(B27)</f>
        <v>0</v>
      </c>
      <c r="D28" s="2"/>
      <c r="E28" s="5">
        <f>(D27)</f>
        <v>0</v>
      </c>
      <c r="F28" s="5">
        <f>(B28+C28)-(D28+E28)</f>
        <v>0</v>
      </c>
    </row>
    <row r="29" spans="1:6" ht="15">
      <c r="A29" s="2" t="s">
        <v>29</v>
      </c>
      <c r="B29" s="2"/>
      <c r="C29" s="5">
        <v>38.25</v>
      </c>
      <c r="D29" s="2"/>
      <c r="E29" s="5">
        <v>0</v>
      </c>
      <c r="F29" s="5">
        <f>(B29+C29)-(D29+E29)</f>
        <v>38.25</v>
      </c>
    </row>
    <row r="30" spans="1:6" ht="15">
      <c r="A30" s="2" t="s">
        <v>30</v>
      </c>
      <c r="B30" s="2"/>
      <c r="C30" s="5">
        <v>187</v>
      </c>
      <c r="D30" s="2"/>
      <c r="E30" s="5">
        <v>0</v>
      </c>
      <c r="F30" s="5">
        <f>(B30+C30)-(D30+E30)</f>
        <v>187</v>
      </c>
    </row>
    <row r="31" spans="1:6" ht="15">
      <c r="A31" s="2" t="s">
        <v>31</v>
      </c>
      <c r="B31" s="2"/>
      <c r="C31" s="5">
        <v>0</v>
      </c>
      <c r="D31" s="2"/>
      <c r="E31" s="5">
        <v>0</v>
      </c>
      <c r="F31" s="5">
        <f>(B31+C31)-(D31+E31)</f>
        <v>0</v>
      </c>
    </row>
    <row r="32" spans="1:6" ht="15">
      <c r="A32" s="2" t="s">
        <v>32</v>
      </c>
      <c r="B32" s="2"/>
      <c r="C32" s="5">
        <v>0</v>
      </c>
      <c r="D32" s="2"/>
      <c r="E32" s="5">
        <v>0</v>
      </c>
      <c r="F32" s="5">
        <f>(B32+C32)-(D32+E32)</f>
        <v>0</v>
      </c>
    </row>
    <row r="33" spans="1:6" ht="15">
      <c r="A33" s="2" t="s">
        <v>33</v>
      </c>
      <c r="B33" s="2"/>
      <c r="C33" s="5">
        <v>0</v>
      </c>
      <c r="D33" s="2"/>
      <c r="E33" s="5">
        <v>0</v>
      </c>
      <c r="F33" s="5">
        <f>(B33+C33)-(D33+E33)</f>
        <v>0</v>
      </c>
    </row>
    <row r="34" spans="1:6" ht="15">
      <c r="A34" s="2" t="s">
        <v>34</v>
      </c>
      <c r="B34" s="2"/>
      <c r="C34" s="5">
        <v>0</v>
      </c>
      <c r="D34" s="2"/>
      <c r="E34" s="5">
        <v>0</v>
      </c>
      <c r="F34" s="5">
        <f>(B34+C34)-(D34+E34)</f>
        <v>0</v>
      </c>
    </row>
    <row r="35" spans="1:6" ht="15">
      <c r="A35" s="2" t="s">
        <v>35</v>
      </c>
      <c r="B35" s="2"/>
      <c r="C35" s="5">
        <v>0</v>
      </c>
      <c r="D35" s="2"/>
      <c r="E35" s="5">
        <v>0</v>
      </c>
      <c r="F35" s="5">
        <f>(B35+C35)-(D35+E35)</f>
        <v>0</v>
      </c>
    </row>
    <row r="36" spans="1:6" ht="15">
      <c r="A36" s="2" t="s">
        <v>36</v>
      </c>
      <c r="B36" s="2"/>
      <c r="C36" s="5">
        <v>0</v>
      </c>
      <c r="D36" s="2"/>
      <c r="E36" s="5">
        <v>0</v>
      </c>
      <c r="F36" s="5">
        <f>(B36+C36)-(D36+E36)</f>
        <v>0</v>
      </c>
    </row>
    <row r="37" spans="1:6" ht="15">
      <c r="A37" s="2" t="s">
        <v>37</v>
      </c>
      <c r="B37" s="5">
        <v>150</v>
      </c>
      <c r="C37" s="2"/>
      <c r="D37" s="5">
        <v>0</v>
      </c>
      <c r="E37" s="2"/>
      <c r="F37" s="5">
        <f>(B37+C37)-(D37+E37)</f>
        <v>150</v>
      </c>
    </row>
    <row r="38" spans="1:6" ht="15">
      <c r="A38" s="2" t="s">
        <v>38</v>
      </c>
      <c r="B38" s="5">
        <v>600</v>
      </c>
      <c r="C38" s="2"/>
      <c r="D38" s="5">
        <v>600</v>
      </c>
      <c r="E38" s="2"/>
      <c r="F38" s="5">
        <f>(B38+C38)-(D38+E38)</f>
        <v>0</v>
      </c>
    </row>
    <row r="39" spans="1:6" ht="15">
      <c r="A39" s="2" t="s">
        <v>39</v>
      </c>
      <c r="B39" s="5">
        <v>0</v>
      </c>
      <c r="C39" s="2"/>
      <c r="D39" s="5">
        <v>0</v>
      </c>
      <c r="E39" s="2"/>
      <c r="F39" s="5">
        <f>(B39+C39)-(D39+E39)</f>
        <v>0</v>
      </c>
    </row>
    <row r="40" spans="1:6" ht="15">
      <c r="A40" s="2" t="s">
        <v>40</v>
      </c>
      <c r="B40" s="5">
        <v>150.06</v>
      </c>
      <c r="C40" s="2"/>
      <c r="D40" s="5">
        <v>0</v>
      </c>
      <c r="E40" s="2"/>
      <c r="F40" s="5">
        <f>(B40+C40)-(D40+E40)</f>
        <v>150.06</v>
      </c>
    </row>
    <row r="41" spans="1:6" ht="15">
      <c r="A41" s="2" t="s">
        <v>41</v>
      </c>
      <c r="B41" s="5">
        <v>150</v>
      </c>
      <c r="C41" s="2"/>
      <c r="D41" s="5">
        <v>654.76</v>
      </c>
      <c r="E41" s="2"/>
      <c r="F41" s="5">
        <f>(B41+C41)-(D41+E41)</f>
        <v>-504.76</v>
      </c>
    </row>
    <row r="42" spans="1:6" ht="15">
      <c r="A42" s="2" t="s">
        <v>42</v>
      </c>
      <c r="B42" s="5">
        <v>0</v>
      </c>
      <c r="C42" s="2"/>
      <c r="D42" s="5">
        <v>0</v>
      </c>
      <c r="E42" s="2"/>
      <c r="F42" s="5">
        <f>(B42+C42)-(D42+E42)</f>
        <v>0</v>
      </c>
    </row>
    <row r="43" spans="1:6" ht="15">
      <c r="A43" s="2" t="s">
        <v>43</v>
      </c>
      <c r="B43" s="5">
        <v>0</v>
      </c>
      <c r="C43" s="2"/>
      <c r="D43" s="5">
        <v>0</v>
      </c>
      <c r="E43" s="2"/>
      <c r="F43" s="5">
        <f>(B43+C43)-(D43+E43)</f>
        <v>0</v>
      </c>
    </row>
    <row r="44" spans="1:6" ht="15">
      <c r="A44" s="2" t="s">
        <v>44</v>
      </c>
      <c r="B44" s="5">
        <v>0</v>
      </c>
      <c r="C44" s="2"/>
      <c r="D44" s="5">
        <v>0</v>
      </c>
      <c r="E44" s="2"/>
      <c r="F44" s="5">
        <f>(B44+C44)-(D44+E44)</f>
        <v>0</v>
      </c>
    </row>
    <row r="45" spans="1:6" ht="15">
      <c r="A45" s="2" t="s">
        <v>45</v>
      </c>
      <c r="B45" s="5">
        <v>675</v>
      </c>
      <c r="C45" s="2"/>
      <c r="D45" s="5">
        <v>0</v>
      </c>
      <c r="E45" s="2"/>
      <c r="F45" s="5">
        <f>(B45+C45)-(D45+E45)</f>
        <v>675</v>
      </c>
    </row>
    <row r="46" spans="1:6" ht="15">
      <c r="A46" s="2" t="s">
        <v>46</v>
      </c>
      <c r="B46" s="6">
        <v>190.47</v>
      </c>
      <c r="C46" s="2"/>
      <c r="D46" s="6">
        <v>95.24</v>
      </c>
      <c r="E46" s="2"/>
      <c r="F46" s="5">
        <f>(B46+C46)-(D46+E46)</f>
        <v>95.23</v>
      </c>
    </row>
    <row r="47" spans="1:6" ht="15">
      <c r="A47" s="2" t="s">
        <v>47</v>
      </c>
      <c r="B47" s="2"/>
      <c r="C47" s="5">
        <f>(B37+B38+B39+B40+B41+B42+B43+B44+B45+B46)</f>
        <v>1915.53</v>
      </c>
      <c r="D47" s="2"/>
      <c r="E47" s="5">
        <f>(D37+D38+D39+D40+D41+D42+D43+D44+D45+D46)</f>
        <v>1350</v>
      </c>
      <c r="F47" s="5">
        <f>(B47+C47)-(D47+E47)</f>
        <v>565.53</v>
      </c>
    </row>
    <row r="48" spans="1:6" ht="15">
      <c r="A48" s="2" t="s">
        <v>48</v>
      </c>
      <c r="B48" s="2"/>
      <c r="C48" s="5">
        <v>0</v>
      </c>
      <c r="D48" s="2"/>
      <c r="E48" s="5">
        <v>0</v>
      </c>
      <c r="F48" s="5">
        <f>(B48+C48)-(D48+E48)</f>
        <v>0</v>
      </c>
    </row>
    <row r="49" spans="1:6" ht="15">
      <c r="A49" s="2" t="s">
        <v>49</v>
      </c>
      <c r="B49" s="2"/>
      <c r="C49" s="5">
        <v>0</v>
      </c>
      <c r="D49" s="2"/>
      <c r="E49" s="5">
        <v>0</v>
      </c>
      <c r="F49" s="5">
        <f>(B49+C49)-(D49+E49)</f>
        <v>0</v>
      </c>
    </row>
    <row r="50" spans="1:6" ht="15">
      <c r="A50" s="2" t="s">
        <v>50</v>
      </c>
      <c r="B50" s="2"/>
      <c r="C50" s="6">
        <v>0</v>
      </c>
      <c r="D50" s="2"/>
      <c r="E50" s="6">
        <v>0</v>
      </c>
      <c r="F50" s="5">
        <f>(B50+C50)-(D50+E50)</f>
        <v>0</v>
      </c>
    </row>
    <row r="51" spans="1:6" ht="15">
      <c r="A51" s="1" t="s">
        <v>51</v>
      </c>
      <c r="B51" s="2"/>
      <c r="C51" s="7">
        <f>SUBTOTAL(9,C6:C50)</f>
        <v>7553.07</v>
      </c>
      <c r="D51" s="2"/>
      <c r="E51" s="7">
        <f>SUBTOTAL(9,E6:E50)</f>
        <v>7935.06</v>
      </c>
      <c r="F51" s="5">
        <f>(B51+C51)-(D51+E51)</f>
        <v>-381.9900000000007</v>
      </c>
    </row>
    <row r="53" ht="15">
      <c r="A53" s="1" t="s">
        <v>52</v>
      </c>
    </row>
    <row r="54" spans="1:6" ht="15">
      <c r="A54" s="2" t="s">
        <v>53</v>
      </c>
      <c r="B54" s="2"/>
      <c r="C54" s="5">
        <v>0</v>
      </c>
      <c r="D54" s="2"/>
      <c r="E54" s="5">
        <v>0</v>
      </c>
      <c r="F54" s="5">
        <f>(B54+C54)-(D54+E54)</f>
        <v>0</v>
      </c>
    </row>
    <row r="55" spans="1:6" ht="15">
      <c r="A55" s="2" t="s">
        <v>54</v>
      </c>
      <c r="B55" s="2"/>
      <c r="C55" s="5">
        <v>0</v>
      </c>
      <c r="D55" s="2"/>
      <c r="E55" s="5">
        <v>0</v>
      </c>
      <c r="F55" s="5">
        <f>(B55+C55)-(D55+E55)</f>
        <v>0</v>
      </c>
    </row>
    <row r="56" spans="1:6" ht="15">
      <c r="A56" s="2" t="s">
        <v>55</v>
      </c>
      <c r="B56" s="2"/>
      <c r="C56" s="5">
        <v>0</v>
      </c>
      <c r="D56" s="2"/>
      <c r="E56" s="5">
        <v>0</v>
      </c>
      <c r="F56" s="5">
        <f>(B56+C56)-(D56+E56)</f>
        <v>0</v>
      </c>
    </row>
    <row r="57" spans="1:6" ht="15">
      <c r="A57" s="2" t="s">
        <v>56</v>
      </c>
      <c r="B57" s="2"/>
      <c r="C57" s="5">
        <v>50</v>
      </c>
      <c r="D57" s="2"/>
      <c r="E57" s="5">
        <v>158.78</v>
      </c>
      <c r="F57" s="5">
        <f>(B57+C57)-(D57+E57)</f>
        <v>-108.78</v>
      </c>
    </row>
    <row r="58" spans="1:6" ht="15">
      <c r="A58" s="2" t="s">
        <v>57</v>
      </c>
      <c r="B58" s="2"/>
      <c r="C58" s="6">
        <v>0</v>
      </c>
      <c r="D58" s="2"/>
      <c r="E58" s="6">
        <v>0</v>
      </c>
      <c r="F58" s="5">
        <f>(B58+C58)-(D58+E58)</f>
        <v>0</v>
      </c>
    </row>
    <row r="59" spans="1:6" ht="15">
      <c r="A59" s="1" t="s">
        <v>58</v>
      </c>
      <c r="B59" s="2"/>
      <c r="C59" s="7">
        <f>SUBTOTAL(9,C52:C58)</f>
        <v>50</v>
      </c>
      <c r="D59" s="2"/>
      <c r="E59" s="7">
        <f>SUBTOTAL(9,E52:E58)</f>
        <v>158.78</v>
      </c>
      <c r="F59" s="5">
        <f>(B59+C59)-(D59+E59)</f>
        <v>-108.78</v>
      </c>
    </row>
    <row r="61" spans="1:6" ht="15">
      <c r="A61" s="1" t="s">
        <v>59</v>
      </c>
      <c r="B61" s="2"/>
      <c r="C61" s="6">
        <f>SUBTOTAL(9,C6:C59)</f>
        <v>7603.07</v>
      </c>
      <c r="D61" s="2"/>
      <c r="E61" s="6">
        <f>SUBTOTAL(9,E6:E59)</f>
        <v>8093.84</v>
      </c>
      <c r="F61" s="5">
        <f>(B61+C61)-(D61+E61)</f>
        <v>-490.77000000000044</v>
      </c>
    </row>
    <row r="63" ht="15">
      <c r="A63" s="1" t="s">
        <v>60</v>
      </c>
    </row>
    <row r="65" ht="15">
      <c r="A65" s="1" t="s">
        <v>61</v>
      </c>
    </row>
    <row r="66" spans="1:6" ht="15">
      <c r="A66" s="2" t="s">
        <v>62</v>
      </c>
      <c r="B66" s="5">
        <v>1750.71</v>
      </c>
      <c r="C66" s="2"/>
      <c r="D66" s="5">
        <v>602.18</v>
      </c>
      <c r="E66" s="2"/>
      <c r="F66" s="5">
        <f>(B66+C66)-(D66+E66)</f>
        <v>1148.5300000000002</v>
      </c>
    </row>
    <row r="67" spans="1:6" ht="15">
      <c r="A67" s="2" t="s">
        <v>63</v>
      </c>
      <c r="B67" s="5">
        <v>15.35</v>
      </c>
      <c r="C67" s="2"/>
      <c r="D67" s="5">
        <v>109.7</v>
      </c>
      <c r="E67" s="2"/>
      <c r="F67" s="5">
        <f>(B67+C67)-(D67+E67)</f>
        <v>-94.35000000000001</v>
      </c>
    </row>
    <row r="68" spans="1:6" ht="15">
      <c r="A68" s="2" t="s">
        <v>64</v>
      </c>
      <c r="B68" s="5">
        <v>0</v>
      </c>
      <c r="C68" s="2"/>
      <c r="D68" s="5">
        <v>60.02</v>
      </c>
      <c r="E68" s="2"/>
      <c r="F68" s="5">
        <f>(B68+C68)-(D68+E68)</f>
        <v>-60.02</v>
      </c>
    </row>
    <row r="69" spans="1:6" ht="15">
      <c r="A69" s="2" t="s">
        <v>65</v>
      </c>
      <c r="B69" s="6">
        <v>66.24</v>
      </c>
      <c r="C69" s="2"/>
      <c r="D69" s="6">
        <v>18.82</v>
      </c>
      <c r="E69" s="2"/>
      <c r="F69" s="5">
        <f>(B69+C69)-(D69+E69)</f>
        <v>47.419999999999995</v>
      </c>
    </row>
    <row r="70" spans="1:6" ht="15">
      <c r="A70" s="2" t="s">
        <v>66</v>
      </c>
      <c r="B70" s="2"/>
      <c r="C70" s="5">
        <f>(B66+B67+B68+B69)</f>
        <v>1832.3</v>
      </c>
      <c r="D70" s="2"/>
      <c r="E70" s="5">
        <f>(D66+D67+D68+D69)</f>
        <v>790.72</v>
      </c>
      <c r="F70" s="5">
        <f>(B70+C70)-(D70+E70)</f>
        <v>1041.58</v>
      </c>
    </row>
    <row r="71" spans="1:6" ht="15">
      <c r="A71" s="2" t="s">
        <v>67</v>
      </c>
      <c r="B71" s="5">
        <v>1903.25</v>
      </c>
      <c r="C71" s="2"/>
      <c r="D71" s="5">
        <v>1594</v>
      </c>
      <c r="E71" s="2"/>
      <c r="F71" s="5">
        <f>(B71+C71)-(D71+E71)</f>
        <v>309.25</v>
      </c>
    </row>
    <row r="72" spans="1:6" ht="15">
      <c r="A72" s="2" t="s">
        <v>68</v>
      </c>
      <c r="B72" s="5">
        <v>0</v>
      </c>
      <c r="C72" s="2"/>
      <c r="D72" s="5">
        <v>0</v>
      </c>
      <c r="E72" s="2"/>
      <c r="F72" s="5">
        <f>(B72+C72)-(D72+E72)</f>
        <v>0</v>
      </c>
    </row>
    <row r="73" spans="1:6" ht="15">
      <c r="A73" s="2" t="s">
        <v>69</v>
      </c>
      <c r="B73" s="5">
        <v>0</v>
      </c>
      <c r="C73" s="2"/>
      <c r="D73" s="5">
        <v>0</v>
      </c>
      <c r="E73" s="2"/>
      <c r="F73" s="5">
        <f>(B73+C73)-(D73+E73)</f>
        <v>0</v>
      </c>
    </row>
    <row r="74" spans="1:6" ht="15">
      <c r="A74" s="2" t="s">
        <v>70</v>
      </c>
      <c r="B74" s="6">
        <v>114.15</v>
      </c>
      <c r="C74" s="2"/>
      <c r="D74" s="6">
        <v>115.14</v>
      </c>
      <c r="E74" s="2"/>
      <c r="F74" s="5">
        <f>(B74+C74)-(D74+E74)</f>
        <v>-0.9899999999999949</v>
      </c>
    </row>
    <row r="75" spans="1:6" ht="15">
      <c r="A75" s="2" t="s">
        <v>71</v>
      </c>
      <c r="B75" s="2"/>
      <c r="C75" s="5">
        <f>(B71+B72+B73+B74)</f>
        <v>2017.4</v>
      </c>
      <c r="D75" s="2"/>
      <c r="E75" s="5">
        <f>(D71+D72+D73+D74)</f>
        <v>1709.14</v>
      </c>
      <c r="F75" s="5">
        <f>(B75+C75)-(D75+E75)</f>
        <v>308.26</v>
      </c>
    </row>
    <row r="76" spans="1:6" ht="15">
      <c r="A76" s="2" t="s">
        <v>72</v>
      </c>
      <c r="B76" s="2"/>
      <c r="C76" s="5">
        <v>0</v>
      </c>
      <c r="D76" s="2"/>
      <c r="E76" s="5">
        <v>0</v>
      </c>
      <c r="F76" s="5">
        <f>(B76+C76)-(D76+E76)</f>
        <v>0</v>
      </c>
    </row>
    <row r="77" spans="1:6" ht="15">
      <c r="A77" s="2" t="s">
        <v>73</v>
      </c>
      <c r="B77" s="2"/>
      <c r="C77" s="5">
        <v>0</v>
      </c>
      <c r="D77" s="2"/>
      <c r="E77" s="5">
        <v>0</v>
      </c>
      <c r="F77" s="5">
        <f>(B77+C77)-(D77+E77)</f>
        <v>0</v>
      </c>
    </row>
    <row r="78" spans="1:6" ht="15">
      <c r="A78" s="2" t="s">
        <v>74</v>
      </c>
      <c r="B78" s="2"/>
      <c r="C78" s="5">
        <v>0</v>
      </c>
      <c r="D78" s="2"/>
      <c r="E78" s="5">
        <v>0</v>
      </c>
      <c r="F78" s="5">
        <f>(B78+C78)-(D78+E78)</f>
        <v>0</v>
      </c>
    </row>
    <row r="79" spans="1:6" ht="15">
      <c r="A79" s="2" t="s">
        <v>75</v>
      </c>
      <c r="B79" s="2"/>
      <c r="C79" s="5">
        <v>0</v>
      </c>
      <c r="D79" s="2"/>
      <c r="E79" s="5">
        <v>0</v>
      </c>
      <c r="F79" s="5">
        <f>(B79+C79)-(D79+E79)</f>
        <v>0</v>
      </c>
    </row>
    <row r="80" spans="1:6" ht="15">
      <c r="A80" s="2" t="s">
        <v>76</v>
      </c>
      <c r="B80" s="2"/>
      <c r="C80" s="5">
        <v>0</v>
      </c>
      <c r="D80" s="2"/>
      <c r="E80" s="5">
        <v>0</v>
      </c>
      <c r="F80" s="5">
        <f>(B80+C80)-(D80+E80)</f>
        <v>0</v>
      </c>
    </row>
    <row r="81" spans="1:6" ht="15">
      <c r="A81" s="2" t="s">
        <v>77</v>
      </c>
      <c r="B81" s="5">
        <v>0</v>
      </c>
      <c r="C81" s="2"/>
      <c r="D81" s="5">
        <v>0</v>
      </c>
      <c r="E81" s="2"/>
      <c r="F81" s="5">
        <f>(B81+C81)-(D81+E81)</f>
        <v>0</v>
      </c>
    </row>
    <row r="82" spans="1:6" ht="15">
      <c r="A82" s="2" t="s">
        <v>78</v>
      </c>
      <c r="B82" s="5">
        <v>0</v>
      </c>
      <c r="C82" s="2"/>
      <c r="D82" s="5">
        <v>0</v>
      </c>
      <c r="E82" s="2"/>
      <c r="F82" s="5">
        <f>(B82+C82)-(D82+E82)</f>
        <v>0</v>
      </c>
    </row>
    <row r="83" spans="1:6" ht="15">
      <c r="A83" s="2" t="s">
        <v>79</v>
      </c>
      <c r="B83" s="5">
        <v>0</v>
      </c>
      <c r="C83" s="2"/>
      <c r="D83" s="5">
        <v>0</v>
      </c>
      <c r="E83" s="2"/>
      <c r="F83" s="5">
        <f>(B83+C83)-(D83+E83)</f>
        <v>0</v>
      </c>
    </row>
    <row r="84" spans="1:6" ht="15">
      <c r="A84" s="2" t="s">
        <v>80</v>
      </c>
      <c r="B84" s="5">
        <v>50</v>
      </c>
      <c r="C84" s="2"/>
      <c r="D84" s="5">
        <v>53.91</v>
      </c>
      <c r="E84" s="2"/>
      <c r="F84" s="5">
        <f>(B84+C84)-(D84+E84)</f>
        <v>-3.9099999999999966</v>
      </c>
    </row>
    <row r="85" spans="1:6" ht="15">
      <c r="A85" s="2" t="s">
        <v>81</v>
      </c>
      <c r="B85" s="5">
        <v>0</v>
      </c>
      <c r="C85" s="2"/>
      <c r="D85" s="5">
        <v>0</v>
      </c>
      <c r="E85" s="2"/>
      <c r="F85" s="5">
        <f>(B85+C85)-(D85+E85)</f>
        <v>0</v>
      </c>
    </row>
    <row r="86" spans="1:6" ht="15">
      <c r="A86" s="2" t="s">
        <v>82</v>
      </c>
      <c r="B86" s="6">
        <v>0</v>
      </c>
      <c r="C86" s="2"/>
      <c r="D86" s="6">
        <v>0</v>
      </c>
      <c r="E86" s="2"/>
      <c r="F86" s="5">
        <f>(B86+C86)-(D86+E86)</f>
        <v>0</v>
      </c>
    </row>
    <row r="87" spans="1:6" ht="15">
      <c r="A87" s="2" t="s">
        <v>83</v>
      </c>
      <c r="B87" s="2"/>
      <c r="C87" s="5">
        <f>(B81+B82+B83+B84+B85+B86)</f>
        <v>50</v>
      </c>
      <c r="D87" s="2"/>
      <c r="E87" s="5">
        <f>(D81+D82+D83+D84+D85+D86)</f>
        <v>53.91</v>
      </c>
      <c r="F87" s="5">
        <f>(B87+C87)-(D87+E87)</f>
        <v>-3.9099999999999966</v>
      </c>
    </row>
    <row r="88" spans="1:6" ht="15">
      <c r="A88" s="2" t="s">
        <v>84</v>
      </c>
      <c r="B88" s="2"/>
      <c r="C88" s="6">
        <v>0</v>
      </c>
      <c r="D88" s="2"/>
      <c r="E88" s="6">
        <v>0</v>
      </c>
      <c r="F88" s="5">
        <f>(B88+C88)-(D88+E88)</f>
        <v>0</v>
      </c>
    </row>
    <row r="89" spans="1:6" ht="15">
      <c r="A89" s="1" t="s">
        <v>85</v>
      </c>
      <c r="B89" s="2"/>
      <c r="C89" s="7">
        <f>SUBTOTAL(9,C64:C88)</f>
        <v>3899.7</v>
      </c>
      <c r="D89" s="2"/>
      <c r="E89" s="7">
        <f>SUBTOTAL(9,E64:E88)</f>
        <v>2553.77</v>
      </c>
      <c r="F89" s="5">
        <f>(B89+C89)-(D89+E89)</f>
        <v>1345.9299999999998</v>
      </c>
    </row>
    <row r="91" ht="15">
      <c r="A91" s="1" t="s">
        <v>86</v>
      </c>
    </row>
    <row r="92" spans="1:6" ht="15">
      <c r="A92" s="2" t="s">
        <v>87</v>
      </c>
      <c r="B92" s="2"/>
      <c r="C92" s="5">
        <v>0</v>
      </c>
      <c r="D92" s="2"/>
      <c r="E92" s="5">
        <v>0</v>
      </c>
      <c r="F92" s="5">
        <f>(B92+C92)-(D92+E92)</f>
        <v>0</v>
      </c>
    </row>
    <row r="93" spans="1:6" ht="15">
      <c r="A93" s="2" t="s">
        <v>88</v>
      </c>
      <c r="B93" s="2"/>
      <c r="C93" s="5">
        <v>0</v>
      </c>
      <c r="D93" s="2"/>
      <c r="E93" s="5">
        <v>0</v>
      </c>
      <c r="F93" s="5">
        <f>(B93+C93)-(D93+E93)</f>
        <v>0</v>
      </c>
    </row>
    <row r="94" spans="1:6" ht="15">
      <c r="A94" s="2" t="s">
        <v>89</v>
      </c>
      <c r="B94" s="2"/>
      <c r="C94" s="5">
        <v>0</v>
      </c>
      <c r="D94" s="2"/>
      <c r="E94" s="5">
        <v>0</v>
      </c>
      <c r="F94" s="5">
        <f>(B94+C94)-(D94+E94)</f>
        <v>0</v>
      </c>
    </row>
    <row r="95" spans="1:6" ht="15">
      <c r="A95" s="2" t="s">
        <v>90</v>
      </c>
      <c r="B95" s="2"/>
      <c r="C95" s="5">
        <v>0</v>
      </c>
      <c r="D95" s="2"/>
      <c r="E95" s="5">
        <v>0</v>
      </c>
      <c r="F95" s="5">
        <f>(B95+C95)-(D95+E95)</f>
        <v>0</v>
      </c>
    </row>
    <row r="96" spans="1:6" ht="15">
      <c r="A96" s="2" t="s">
        <v>91</v>
      </c>
      <c r="B96" s="2"/>
      <c r="C96" s="5">
        <v>0</v>
      </c>
      <c r="D96" s="2"/>
      <c r="E96" s="5">
        <v>0</v>
      </c>
      <c r="F96" s="5">
        <f>(B96+C96)-(D96+E96)</f>
        <v>0</v>
      </c>
    </row>
    <row r="97" spans="1:6" ht="15">
      <c r="A97" s="2" t="s">
        <v>92</v>
      </c>
      <c r="B97" s="2"/>
      <c r="C97" s="5">
        <v>0</v>
      </c>
      <c r="D97" s="2"/>
      <c r="E97" s="5">
        <v>0</v>
      </c>
      <c r="F97" s="5">
        <f>(B97+C97)-(D97+E97)</f>
        <v>0</v>
      </c>
    </row>
    <row r="98" spans="1:6" ht="15">
      <c r="A98" s="2" t="s">
        <v>93</v>
      </c>
      <c r="B98" s="2"/>
      <c r="C98" s="5">
        <v>0</v>
      </c>
      <c r="D98" s="2"/>
      <c r="E98" s="5">
        <v>0</v>
      </c>
      <c r="F98" s="5">
        <f>(B98+C98)-(D98+E98)</f>
        <v>0</v>
      </c>
    </row>
    <row r="99" spans="1:6" ht="15">
      <c r="A99" s="2" t="s">
        <v>94</v>
      </c>
      <c r="B99" s="2"/>
      <c r="C99" s="5">
        <v>0</v>
      </c>
      <c r="D99" s="2"/>
      <c r="E99" s="5">
        <v>0</v>
      </c>
      <c r="F99" s="5">
        <f>(B99+C99)-(D99+E99)</f>
        <v>0</v>
      </c>
    </row>
    <row r="100" spans="1:6" ht="15">
      <c r="A100" s="2" t="s">
        <v>95</v>
      </c>
      <c r="B100" s="2"/>
      <c r="C100" s="5">
        <v>0</v>
      </c>
      <c r="D100" s="2"/>
      <c r="E100" s="5">
        <v>0</v>
      </c>
      <c r="F100" s="5">
        <f>(B100+C100)-(D100+E100)</f>
        <v>0</v>
      </c>
    </row>
    <row r="101" spans="1:6" ht="15">
      <c r="A101" s="2" t="s">
        <v>96</v>
      </c>
      <c r="B101" s="2"/>
      <c r="C101" s="6">
        <v>0</v>
      </c>
      <c r="D101" s="2"/>
      <c r="E101" s="6">
        <v>0</v>
      </c>
      <c r="F101" s="5">
        <f>(B101+C101)-(D101+E101)</f>
        <v>0</v>
      </c>
    </row>
    <row r="102" spans="1:6" ht="15">
      <c r="A102" s="1" t="s">
        <v>97</v>
      </c>
      <c r="B102" s="2"/>
      <c r="C102" s="7">
        <f>SUBTOTAL(9,C90:C101)</f>
        <v>0</v>
      </c>
      <c r="D102" s="2"/>
      <c r="E102" s="7">
        <f>SUBTOTAL(9,E90:E101)</f>
        <v>0</v>
      </c>
      <c r="F102" s="5">
        <f>(B102+C102)-(D102+E102)</f>
        <v>0</v>
      </c>
    </row>
    <row r="104" ht="15">
      <c r="A104" s="1" t="s">
        <v>98</v>
      </c>
    </row>
    <row r="105" spans="1:6" ht="15">
      <c r="A105" s="2" t="s">
        <v>99</v>
      </c>
      <c r="B105" s="5">
        <v>61.47</v>
      </c>
      <c r="C105" s="2"/>
      <c r="D105" s="5">
        <v>69.6</v>
      </c>
      <c r="E105" s="2"/>
      <c r="F105" s="5">
        <f>(B105+C105)-(D105+E105)</f>
        <v>-8.129999999999995</v>
      </c>
    </row>
    <row r="106" spans="1:6" ht="15">
      <c r="A106" s="2" t="s">
        <v>100</v>
      </c>
      <c r="B106" s="6">
        <v>65.09</v>
      </c>
      <c r="C106" s="2"/>
      <c r="D106" s="6">
        <v>61.02</v>
      </c>
      <c r="E106" s="2"/>
      <c r="F106" s="5">
        <f>(B106+C106)-(D106+E106)</f>
        <v>4.07</v>
      </c>
    </row>
    <row r="107" spans="1:6" ht="15">
      <c r="A107" s="2" t="s">
        <v>101</v>
      </c>
      <c r="B107" s="2"/>
      <c r="C107" s="5">
        <f>(B105+B106)</f>
        <v>126.56</v>
      </c>
      <c r="D107" s="2"/>
      <c r="E107" s="5">
        <f>(D105+D106)</f>
        <v>130.62</v>
      </c>
      <c r="F107" s="5">
        <f>(B107+C107)-(D107+E107)</f>
        <v>-4.060000000000002</v>
      </c>
    </row>
    <row r="108" spans="1:6" ht="15">
      <c r="A108" s="2" t="s">
        <v>102</v>
      </c>
      <c r="B108" s="2"/>
      <c r="C108" s="5">
        <v>0</v>
      </c>
      <c r="D108" s="2"/>
      <c r="E108" s="5">
        <v>0</v>
      </c>
      <c r="F108" s="5">
        <f>(B108+C108)-(D108+E108)</f>
        <v>0</v>
      </c>
    </row>
    <row r="109" spans="1:6" ht="15">
      <c r="A109" s="2" t="s">
        <v>103</v>
      </c>
      <c r="B109" s="5">
        <v>200.58</v>
      </c>
      <c r="C109" s="2"/>
      <c r="D109" s="5">
        <v>84.5</v>
      </c>
      <c r="E109" s="2"/>
      <c r="F109" s="5">
        <f>(B109+C109)-(D109+E109)</f>
        <v>116.08000000000001</v>
      </c>
    </row>
    <row r="110" spans="1:6" ht="15">
      <c r="A110" s="2" t="s">
        <v>104</v>
      </c>
      <c r="B110" s="5">
        <v>0</v>
      </c>
      <c r="C110" s="2"/>
      <c r="D110" s="5">
        <v>0</v>
      </c>
      <c r="E110" s="2"/>
      <c r="F110" s="5">
        <f>(B110+C110)-(D110+E110)</f>
        <v>0</v>
      </c>
    </row>
    <row r="111" spans="1:6" ht="15">
      <c r="A111" s="2" t="s">
        <v>105</v>
      </c>
      <c r="B111" s="5">
        <v>327.74</v>
      </c>
      <c r="C111" s="2"/>
      <c r="D111" s="5">
        <v>265.1</v>
      </c>
      <c r="E111" s="2"/>
      <c r="F111" s="5">
        <f>(B111+C111)-(D111+E111)</f>
        <v>62.639999999999986</v>
      </c>
    </row>
    <row r="112" spans="1:6" ht="15">
      <c r="A112" s="2" t="s">
        <v>106</v>
      </c>
      <c r="B112" s="5">
        <v>832.25</v>
      </c>
      <c r="C112" s="2"/>
      <c r="D112" s="5">
        <v>868.07</v>
      </c>
      <c r="E112" s="2"/>
      <c r="F112" s="5">
        <f>(B112+C112)-(D112+E112)</f>
        <v>-35.82000000000005</v>
      </c>
    </row>
    <row r="113" spans="1:6" ht="15">
      <c r="A113" s="2" t="s">
        <v>107</v>
      </c>
      <c r="B113" s="5">
        <v>135.05</v>
      </c>
      <c r="C113" s="2"/>
      <c r="D113" s="5">
        <v>112.18</v>
      </c>
      <c r="E113" s="2"/>
      <c r="F113" s="5">
        <f>(B113+C113)-(D113+E113)</f>
        <v>22.870000000000005</v>
      </c>
    </row>
    <row r="114" spans="1:6" ht="15">
      <c r="A114" s="2" t="s">
        <v>108</v>
      </c>
      <c r="B114" s="5">
        <v>48.72</v>
      </c>
      <c r="C114" s="2"/>
      <c r="D114" s="5">
        <v>22.65</v>
      </c>
      <c r="E114" s="2"/>
      <c r="F114" s="5">
        <f>(B114+C114)-(D114+E114)</f>
        <v>26.07</v>
      </c>
    </row>
    <row r="115" spans="1:6" ht="15">
      <c r="A115" s="2" t="s">
        <v>109</v>
      </c>
      <c r="B115" s="5">
        <v>1007.13</v>
      </c>
      <c r="C115" s="2"/>
      <c r="D115" s="5">
        <v>433.82</v>
      </c>
      <c r="E115" s="2"/>
      <c r="F115" s="5">
        <f>(B115+C115)-(D115+E115)</f>
        <v>573.31</v>
      </c>
    </row>
    <row r="116" spans="1:6" ht="15">
      <c r="A116" s="2" t="s">
        <v>110</v>
      </c>
      <c r="B116" s="5">
        <v>45.34</v>
      </c>
      <c r="C116" s="2"/>
      <c r="D116" s="5">
        <v>24.57</v>
      </c>
      <c r="E116" s="2"/>
      <c r="F116" s="5">
        <f>(B116+C116)-(D116+E116)</f>
        <v>20.770000000000003</v>
      </c>
    </row>
    <row r="117" spans="1:6" ht="15">
      <c r="A117" s="2" t="s">
        <v>111</v>
      </c>
      <c r="B117" s="6">
        <v>354.8</v>
      </c>
      <c r="C117" s="2"/>
      <c r="D117" s="6">
        <v>179.1</v>
      </c>
      <c r="E117" s="2"/>
      <c r="F117" s="5">
        <f>(B117+C117)-(D117+E117)</f>
        <v>175.70000000000002</v>
      </c>
    </row>
    <row r="118" spans="1:6" ht="15">
      <c r="A118" s="2" t="s">
        <v>112</v>
      </c>
      <c r="B118" s="2"/>
      <c r="C118" s="5">
        <f>(B109+B110+B111+B112+B113+B114+B115+B116+B117)</f>
        <v>2951.6100000000006</v>
      </c>
      <c r="D118" s="2"/>
      <c r="E118" s="5">
        <f>(D109+D110+D111+D112+D113+D114+D115+D116+D117)</f>
        <v>1989.99</v>
      </c>
      <c r="F118" s="5">
        <f>(B118+C118)-(D118+E118)</f>
        <v>961.6200000000006</v>
      </c>
    </row>
    <row r="119" spans="1:6" ht="15">
      <c r="A119" s="2" t="s">
        <v>113</v>
      </c>
      <c r="B119" s="5">
        <v>100</v>
      </c>
      <c r="C119" s="2"/>
      <c r="D119" s="5">
        <v>0</v>
      </c>
      <c r="E119" s="2"/>
      <c r="F119" s="5">
        <f>(B119+C119)-(D119+E119)</f>
        <v>100</v>
      </c>
    </row>
    <row r="120" spans="1:6" ht="15">
      <c r="A120" s="2" t="s">
        <v>114</v>
      </c>
      <c r="B120" s="5">
        <v>0</v>
      </c>
      <c r="C120" s="2"/>
      <c r="D120" s="5">
        <v>0</v>
      </c>
      <c r="E120" s="2"/>
      <c r="F120" s="5">
        <f>(B120+C120)-(D120+E120)</f>
        <v>0</v>
      </c>
    </row>
    <row r="121" spans="1:6" ht="15">
      <c r="A121" s="2" t="s">
        <v>115</v>
      </c>
      <c r="B121" s="5">
        <v>0</v>
      </c>
      <c r="C121" s="2"/>
      <c r="D121" s="5">
        <v>0</v>
      </c>
      <c r="E121" s="2"/>
      <c r="F121" s="5">
        <f>(B121+C121)-(D121+E121)</f>
        <v>0</v>
      </c>
    </row>
    <row r="122" spans="1:6" ht="15">
      <c r="A122" s="2" t="s">
        <v>116</v>
      </c>
      <c r="B122" s="5">
        <v>0</v>
      </c>
      <c r="C122" s="2"/>
      <c r="D122" s="5">
        <v>331.49</v>
      </c>
      <c r="E122" s="2"/>
      <c r="F122" s="5">
        <f>(B122+C122)-(D122+E122)</f>
        <v>-331.49</v>
      </c>
    </row>
    <row r="123" spans="1:6" ht="15">
      <c r="A123" s="2" t="s">
        <v>117</v>
      </c>
      <c r="B123" s="5">
        <v>0</v>
      </c>
      <c r="C123" s="2"/>
      <c r="D123" s="5">
        <v>0</v>
      </c>
      <c r="E123" s="2"/>
      <c r="F123" s="5">
        <f>(B123+C123)-(D123+E123)</f>
        <v>0</v>
      </c>
    </row>
    <row r="124" spans="1:6" ht="15">
      <c r="A124" s="2" t="s">
        <v>118</v>
      </c>
      <c r="B124" s="5">
        <v>87.85</v>
      </c>
      <c r="C124" s="2"/>
      <c r="D124" s="5">
        <v>178</v>
      </c>
      <c r="E124" s="2"/>
      <c r="F124" s="5">
        <f>(B124+C124)-(D124+E124)</f>
        <v>-90.15</v>
      </c>
    </row>
    <row r="125" spans="1:6" ht="15">
      <c r="A125" s="2" t="s">
        <v>119</v>
      </c>
      <c r="B125" s="5">
        <v>560</v>
      </c>
      <c r="C125" s="2"/>
      <c r="D125" s="5">
        <v>560</v>
      </c>
      <c r="E125" s="2"/>
      <c r="F125" s="5">
        <f>(B125+C125)-(D125+E125)</f>
        <v>0</v>
      </c>
    </row>
    <row r="126" spans="1:6" ht="15">
      <c r="A126" s="2" t="s">
        <v>120</v>
      </c>
      <c r="B126" s="6">
        <v>0</v>
      </c>
      <c r="C126" s="2"/>
      <c r="D126" s="6">
        <v>0</v>
      </c>
      <c r="E126" s="2"/>
      <c r="F126" s="5">
        <f>(B126+C126)-(D126+E126)</f>
        <v>0</v>
      </c>
    </row>
    <row r="127" spans="1:6" ht="15">
      <c r="A127" s="2" t="s">
        <v>121</v>
      </c>
      <c r="B127" s="2"/>
      <c r="C127" s="5">
        <f>(B119+B120+B121+B122+B123+B124+B125+B126)</f>
        <v>747.85</v>
      </c>
      <c r="D127" s="2"/>
      <c r="E127" s="5">
        <f>(D119+D120+D121+D122+D123+D124+D125+D126)</f>
        <v>1069.49</v>
      </c>
      <c r="F127" s="5">
        <f>(B127+C127)-(D127+E127)</f>
        <v>-321.64</v>
      </c>
    </row>
    <row r="128" spans="1:6" ht="15">
      <c r="A128" s="2" t="s">
        <v>122</v>
      </c>
      <c r="B128" s="5">
        <v>0</v>
      </c>
      <c r="C128" s="2"/>
      <c r="D128" s="5">
        <v>0</v>
      </c>
      <c r="E128" s="2"/>
      <c r="F128" s="5">
        <f>(B128+C128)-(D128+E128)</f>
        <v>0</v>
      </c>
    </row>
    <row r="129" spans="1:6" ht="15">
      <c r="A129" s="2" t="s">
        <v>123</v>
      </c>
      <c r="B129" s="5">
        <v>0</v>
      </c>
      <c r="C129" s="2"/>
      <c r="D129" s="5">
        <v>0</v>
      </c>
      <c r="E129" s="2"/>
      <c r="F129" s="5">
        <f>(B129+C129)-(D129+E129)</f>
        <v>0</v>
      </c>
    </row>
    <row r="130" spans="1:6" ht="15">
      <c r="A130" s="2" t="s">
        <v>124</v>
      </c>
      <c r="B130" s="5">
        <v>1828.88</v>
      </c>
      <c r="C130" s="2"/>
      <c r="D130" s="5">
        <v>61.8</v>
      </c>
      <c r="E130" s="2"/>
      <c r="F130" s="5">
        <f>(B130+C130)-(D130+E130)</f>
        <v>1767.0800000000002</v>
      </c>
    </row>
    <row r="131" spans="1:6" ht="15">
      <c r="A131" s="2" t="s">
        <v>125</v>
      </c>
      <c r="B131" s="5">
        <v>963.46</v>
      </c>
      <c r="C131" s="2"/>
      <c r="D131" s="5">
        <v>0</v>
      </c>
      <c r="E131" s="2"/>
      <c r="F131" s="5">
        <f>(B131+C131)-(D131+E131)</f>
        <v>963.46</v>
      </c>
    </row>
    <row r="132" spans="1:6" ht="15">
      <c r="A132" s="2" t="s">
        <v>126</v>
      </c>
      <c r="B132" s="5">
        <v>0</v>
      </c>
      <c r="C132" s="2"/>
      <c r="D132" s="5">
        <v>101.61</v>
      </c>
      <c r="E132" s="2"/>
      <c r="F132" s="5">
        <f>(B132+C132)-(D132+E132)</f>
        <v>-101.61</v>
      </c>
    </row>
    <row r="133" spans="1:6" ht="15">
      <c r="A133" s="2" t="s">
        <v>127</v>
      </c>
      <c r="B133" s="5">
        <v>0</v>
      </c>
      <c r="C133" s="2"/>
      <c r="D133" s="5">
        <v>0</v>
      </c>
      <c r="E133" s="2"/>
      <c r="F133" s="5">
        <f>(B133+C133)-(D133+E133)</f>
        <v>0</v>
      </c>
    </row>
    <row r="134" spans="1:6" ht="15">
      <c r="A134" s="2" t="s">
        <v>128</v>
      </c>
      <c r="B134" s="5">
        <v>0</v>
      </c>
      <c r="C134" s="2"/>
      <c r="D134" s="5">
        <v>0</v>
      </c>
      <c r="E134" s="2"/>
      <c r="F134" s="5">
        <f>(B134+C134)-(D134+E134)</f>
        <v>0</v>
      </c>
    </row>
    <row r="135" spans="1:6" ht="15">
      <c r="A135" s="2" t="s">
        <v>129</v>
      </c>
      <c r="B135" s="5">
        <v>0</v>
      </c>
      <c r="C135" s="2"/>
      <c r="D135" s="5">
        <v>0</v>
      </c>
      <c r="E135" s="2"/>
      <c r="F135" s="5">
        <f>(B135+C135)-(D135+E135)</f>
        <v>0</v>
      </c>
    </row>
    <row r="136" spans="1:6" ht="15">
      <c r="A136" s="2" t="s">
        <v>130</v>
      </c>
      <c r="B136" s="5">
        <v>0</v>
      </c>
      <c r="C136" s="2"/>
      <c r="D136" s="5">
        <v>0</v>
      </c>
      <c r="E136" s="2"/>
      <c r="F136" s="5">
        <f>(B136+C136)-(D136+E136)</f>
        <v>0</v>
      </c>
    </row>
    <row r="137" spans="1:6" ht="15">
      <c r="A137" s="2" t="s">
        <v>131</v>
      </c>
      <c r="B137" s="5">
        <v>0</v>
      </c>
      <c r="C137" s="2"/>
      <c r="D137" s="5">
        <v>223.05</v>
      </c>
      <c r="E137" s="2"/>
      <c r="F137" s="5">
        <f>(B137+C137)-(D137+E137)</f>
        <v>-223.05</v>
      </c>
    </row>
    <row r="138" spans="1:6" ht="15">
      <c r="A138" s="2" t="s">
        <v>132</v>
      </c>
      <c r="B138" s="6">
        <v>0</v>
      </c>
      <c r="C138" s="2"/>
      <c r="D138" s="6">
        <v>0</v>
      </c>
      <c r="E138" s="2"/>
      <c r="F138" s="5">
        <f>(B138+C138)-(D138+E138)</f>
        <v>0</v>
      </c>
    </row>
    <row r="139" spans="1:6" ht="15">
      <c r="A139" s="2" t="s">
        <v>133</v>
      </c>
      <c r="B139" s="2"/>
      <c r="C139" s="5">
        <f>(B128+B129+B130+B131+B132+B133+B134+B135+B136+B137+B138)</f>
        <v>2792.34</v>
      </c>
      <c r="D139" s="2"/>
      <c r="E139" s="5">
        <f>(D128+D129+D130+D131+D132+D133+D134+D135+D136+D137+D138)</f>
        <v>386.46000000000004</v>
      </c>
      <c r="F139" s="5">
        <f>(B139+C139)-(D139+E139)</f>
        <v>2405.88</v>
      </c>
    </row>
    <row r="140" spans="1:6" ht="15">
      <c r="A140" s="2" t="s">
        <v>134</v>
      </c>
      <c r="B140" s="2"/>
      <c r="C140" s="5">
        <v>176.16</v>
      </c>
      <c r="D140" s="2"/>
      <c r="E140" s="5">
        <v>162.86</v>
      </c>
      <c r="F140" s="5">
        <f>(B140+C140)-(D140+E140)</f>
        <v>13.299999999999983</v>
      </c>
    </row>
    <row r="141" spans="1:6" ht="15">
      <c r="A141" s="2" t="s">
        <v>116</v>
      </c>
      <c r="B141" s="2"/>
      <c r="C141" s="5">
        <v>336.96</v>
      </c>
      <c r="D141" s="2"/>
      <c r="E141" s="5">
        <v>0</v>
      </c>
      <c r="F141" s="5">
        <f>(B141+C141)-(D141+E141)</f>
        <v>336.96</v>
      </c>
    </row>
    <row r="142" spans="1:6" ht="15">
      <c r="A142" s="2" t="s">
        <v>135</v>
      </c>
      <c r="B142" s="2"/>
      <c r="C142" s="5">
        <v>0</v>
      </c>
      <c r="D142" s="2"/>
      <c r="E142" s="5">
        <v>75</v>
      </c>
      <c r="F142" s="5">
        <f>(B142+C142)-(D142+E142)</f>
        <v>-75</v>
      </c>
    </row>
    <row r="143" spans="1:6" ht="15">
      <c r="A143" s="2" t="s">
        <v>136</v>
      </c>
      <c r="B143" s="2"/>
      <c r="C143" s="5">
        <v>85.19</v>
      </c>
      <c r="D143" s="2"/>
      <c r="E143" s="5">
        <v>274.48</v>
      </c>
      <c r="F143" s="5">
        <f>(B143+C143)-(D143+E143)</f>
        <v>-189.29000000000002</v>
      </c>
    </row>
    <row r="144" spans="1:6" ht="15">
      <c r="A144" s="2" t="s">
        <v>137</v>
      </c>
      <c r="B144" s="2"/>
      <c r="C144" s="5">
        <v>0</v>
      </c>
      <c r="D144" s="2"/>
      <c r="E144" s="5">
        <v>28.57</v>
      </c>
      <c r="F144" s="5">
        <f>(B144+C144)-(D144+E144)</f>
        <v>-28.57</v>
      </c>
    </row>
    <row r="145" spans="1:6" ht="15">
      <c r="A145" s="2" t="s">
        <v>138</v>
      </c>
      <c r="B145" s="2"/>
      <c r="C145" s="5">
        <v>56.16</v>
      </c>
      <c r="D145" s="2"/>
      <c r="E145" s="5">
        <v>25</v>
      </c>
      <c r="F145" s="5">
        <f>(B145+C145)-(D145+E145)</f>
        <v>31.159999999999997</v>
      </c>
    </row>
    <row r="146" spans="1:6" ht="15">
      <c r="A146" s="2" t="s">
        <v>139</v>
      </c>
      <c r="B146" s="5">
        <v>0</v>
      </c>
      <c r="C146" s="2"/>
      <c r="D146" s="5">
        <v>0</v>
      </c>
      <c r="E146" s="2"/>
      <c r="F146" s="5">
        <f>(B146+C146)-(D146+E146)</f>
        <v>0</v>
      </c>
    </row>
    <row r="147" spans="1:6" ht="15">
      <c r="A147" s="2" t="s">
        <v>140</v>
      </c>
      <c r="B147" s="5">
        <v>250</v>
      </c>
      <c r="C147" s="2"/>
      <c r="D147" s="5">
        <v>256.97</v>
      </c>
      <c r="E147" s="2"/>
      <c r="F147" s="5">
        <f>(B147+C147)-(D147+E147)</f>
        <v>-6.970000000000027</v>
      </c>
    </row>
    <row r="148" spans="1:6" ht="15">
      <c r="A148" s="2" t="s">
        <v>141</v>
      </c>
      <c r="B148" s="6">
        <v>0</v>
      </c>
      <c r="C148" s="2"/>
      <c r="D148" s="6">
        <v>0</v>
      </c>
      <c r="E148" s="2"/>
      <c r="F148" s="5">
        <f>(B148+C148)-(D148+E148)</f>
        <v>0</v>
      </c>
    </row>
    <row r="149" spans="1:6" ht="15">
      <c r="A149" s="2" t="s">
        <v>142</v>
      </c>
      <c r="B149" s="2"/>
      <c r="C149" s="5">
        <f>(B146+B147+B148)</f>
        <v>250</v>
      </c>
      <c r="D149" s="2"/>
      <c r="E149" s="5">
        <f>(D146+D147+D148)</f>
        <v>256.97</v>
      </c>
      <c r="F149" s="5">
        <f>(B149+C149)-(D149+E149)</f>
        <v>-6.970000000000027</v>
      </c>
    </row>
    <row r="150" spans="1:6" ht="15">
      <c r="A150" s="2" t="s">
        <v>143</v>
      </c>
      <c r="B150" s="2"/>
      <c r="C150" s="5">
        <v>142.13</v>
      </c>
      <c r="D150" s="2"/>
      <c r="E150" s="5">
        <v>0</v>
      </c>
      <c r="F150" s="5">
        <f>(B150+C150)-(D150+E150)</f>
        <v>142.13</v>
      </c>
    </row>
    <row r="151" spans="1:6" ht="15">
      <c r="A151" s="2" t="s">
        <v>144</v>
      </c>
      <c r="B151" s="2"/>
      <c r="C151" s="5">
        <v>745.28</v>
      </c>
      <c r="D151" s="2"/>
      <c r="E151" s="5">
        <v>73.3</v>
      </c>
      <c r="F151" s="5">
        <f>(B151+C151)-(D151+E151)</f>
        <v>671.98</v>
      </c>
    </row>
    <row r="152" spans="1:6" ht="15">
      <c r="A152" s="2" t="s">
        <v>145</v>
      </c>
      <c r="B152" s="2"/>
      <c r="C152" s="5">
        <v>0</v>
      </c>
      <c r="D152" s="2"/>
      <c r="E152" s="5">
        <v>0</v>
      </c>
      <c r="F152" s="5">
        <f>(B152+C152)-(D152+E152)</f>
        <v>0</v>
      </c>
    </row>
    <row r="153" spans="1:6" ht="15">
      <c r="A153" s="2" t="s">
        <v>146</v>
      </c>
      <c r="B153" s="2"/>
      <c r="C153" s="5">
        <v>263.36</v>
      </c>
      <c r="D153" s="2"/>
      <c r="E153" s="5">
        <v>144.38</v>
      </c>
      <c r="F153" s="5">
        <f>(B153+C153)-(D153+E153)</f>
        <v>118.98000000000002</v>
      </c>
    </row>
    <row r="154" spans="1:6" ht="15">
      <c r="A154" s="2" t="s">
        <v>147</v>
      </c>
      <c r="B154" s="2"/>
      <c r="C154" s="5">
        <v>0</v>
      </c>
      <c r="D154" s="2"/>
      <c r="E154" s="5">
        <v>0</v>
      </c>
      <c r="F154" s="5">
        <f>(B154+C154)-(D154+E154)</f>
        <v>0</v>
      </c>
    </row>
    <row r="155" spans="1:6" ht="15">
      <c r="A155" s="2" t="s">
        <v>148</v>
      </c>
      <c r="B155" s="2"/>
      <c r="C155" s="5">
        <v>475</v>
      </c>
      <c r="D155" s="2"/>
      <c r="E155" s="5">
        <v>0</v>
      </c>
      <c r="F155" s="5">
        <f>(B155+C155)-(D155+E155)</f>
        <v>475</v>
      </c>
    </row>
    <row r="156" spans="1:6" ht="15">
      <c r="A156" s="2" t="s">
        <v>149</v>
      </c>
      <c r="B156" s="2"/>
      <c r="C156" s="5">
        <v>0</v>
      </c>
      <c r="D156" s="2"/>
      <c r="E156" s="5">
        <v>0</v>
      </c>
      <c r="F156" s="5">
        <f>(B156+C156)-(D156+E156)</f>
        <v>0</v>
      </c>
    </row>
    <row r="157" spans="1:6" ht="15">
      <c r="A157" s="2" t="s">
        <v>150</v>
      </c>
      <c r="B157" s="2"/>
      <c r="C157" s="6">
        <v>0</v>
      </c>
      <c r="D157" s="2"/>
      <c r="E157" s="6">
        <v>0</v>
      </c>
      <c r="F157" s="5">
        <f>(B157+C157)-(D157+E157)</f>
        <v>0</v>
      </c>
    </row>
    <row r="158" spans="1:6" ht="15">
      <c r="A158" s="1" t="s">
        <v>151</v>
      </c>
      <c r="B158" s="2"/>
      <c r="C158" s="7">
        <f>SUBTOTAL(9,C103:C157)</f>
        <v>9148.6</v>
      </c>
      <c r="D158" s="2"/>
      <c r="E158" s="7">
        <f>SUBTOTAL(9,E103:E157)</f>
        <v>4617.120000000001</v>
      </c>
      <c r="F158" s="5">
        <f>(B158+C158)-(D158+E158)</f>
        <v>4531.48</v>
      </c>
    </row>
    <row r="160" spans="1:6" ht="15">
      <c r="A160" s="1" t="s">
        <v>152</v>
      </c>
      <c r="B160" s="2"/>
      <c r="C160" s="6">
        <f>SUBTOTAL(9,C64:C158)</f>
        <v>13048.300000000001</v>
      </c>
      <c r="D160" s="2"/>
      <c r="E160" s="6">
        <f>SUBTOTAL(9,E64:E158)</f>
        <v>7170.89</v>
      </c>
      <c r="F160" s="5">
        <f>(B160+C160)-(D160+E160)</f>
        <v>5877.410000000001</v>
      </c>
    </row>
    <row r="162" spans="1:6" ht="15.75" thickBot="1">
      <c r="A162" s="1" t="s">
        <v>153</v>
      </c>
      <c r="B162" s="2"/>
      <c r="C162" s="8">
        <f>(C61-C160)</f>
        <v>-5445.230000000001</v>
      </c>
      <c r="D162" s="2"/>
      <c r="E162" s="8">
        <f>(E61-E160)</f>
        <v>922.9499999999998</v>
      </c>
      <c r="F162" s="5">
        <f>(B162+C162)-(D162+E162)</f>
        <v>-6368.180000000001</v>
      </c>
    </row>
    <row r="163" ht="15.75" thickTop="1"/>
    <row r="164" spans="1:7" ht="15">
      <c r="A164" s="9" t="s">
        <v>154</v>
      </c>
      <c r="B164" s="9"/>
      <c r="C164" s="9"/>
      <c r="D164" s="9"/>
      <c r="E164" s="9"/>
      <c r="F164" s="9"/>
      <c r="G164" s="9"/>
    </row>
  </sheetData>
  <sheetProtection/>
  <mergeCells count="1">
    <mergeCell ref="A164:G164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</dc:creator>
  <cp:keywords/>
  <dc:description/>
  <cp:lastModifiedBy>Kent</cp:lastModifiedBy>
  <dcterms:created xsi:type="dcterms:W3CDTF">2010-01-14T22:43:49Z</dcterms:created>
  <dcterms:modified xsi:type="dcterms:W3CDTF">2010-01-14T22:43:55Z</dcterms:modified>
  <cp:category/>
  <cp:version/>
  <cp:contentType/>
  <cp:contentStatus/>
</cp:coreProperties>
</file>